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rviointitiedot\yhdessa_ajantasaistettavat\Tuottoarvokaavat\Indeksiin sidotun rajoitetun ajan vuotuismaksun nykyarvo\"/>
    </mc:Choice>
  </mc:AlternateContent>
  <xr:revisionPtr revIDLastSave="0" documentId="8_{1EB6CD88-8D79-480A-AEA7-9F73F58EFE68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Tau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34" i="2"/>
  <c r="C35" i="2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E25" i="2"/>
  <c r="E24" i="2"/>
  <c r="E23" i="2"/>
  <c r="E22" i="2"/>
  <c r="E21" i="2"/>
  <c r="E20" i="2"/>
  <c r="E19" i="2"/>
  <c r="E18" i="2"/>
  <c r="E16" i="2"/>
  <c r="E15" i="2"/>
  <c r="E14" i="2"/>
  <c r="E13" i="2"/>
  <c r="E12" i="2"/>
  <c r="E11" i="2"/>
  <c r="E10" i="2"/>
  <c r="E9" i="2"/>
  <c r="E8" i="2"/>
  <c r="E26" i="2" l="1"/>
  <c r="G26" i="2" s="1"/>
  <c r="D35" i="2" s="1"/>
  <c r="H34" i="2"/>
  <c r="H35" i="2" l="1"/>
  <c r="D36" i="2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H36" i="2" l="1"/>
  <c r="H37" i="2"/>
  <c r="H38" i="2" l="1"/>
  <c r="H40" i="2" l="1"/>
  <c r="H39" i="2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D59" i="2"/>
</calcChain>
</file>

<file path=xl/sharedStrings.xml><?xml version="1.0" encoding="utf-8"?>
<sst xmlns="http://schemas.openxmlformats.org/spreadsheetml/2006/main" count="61" uniqueCount="42">
  <si>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</si>
  <si>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</si>
  <si>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</si>
  <si>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</si>
  <si>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</si>
  <si>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</si>
  <si>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</si>
  <si>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</si>
  <si>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</si>
  <si>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</si>
  <si>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</si>
  <si>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</si>
  <si>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</si>
  <si>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</si>
  <si>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</si>
  <si>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</si>
  <si>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</si>
  <si>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</si>
  <si>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</si>
  <si>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Keskiarvo</t>
  </si>
  <si>
    <t>Vuosi</t>
  </si>
  <si>
    <t>Indeksi</t>
  </si>
  <si>
    <t>Indeksin muutos</t>
  </si>
  <si>
    <t>Lähde:</t>
  </si>
  <si>
    <t>Lähtötilanteen vuokra:</t>
  </si>
  <si>
    <t>€</t>
  </si>
  <si>
    <t>Vuokratuotto, €</t>
  </si>
  <si>
    <t>%</t>
  </si>
  <si>
    <t>Diskontattu arvo, €</t>
  </si>
  <si>
    <t>Vuotuisten tuottojen diskonttaus nykyhetkeen</t>
  </si>
  <si>
    <t>Yhteensä:</t>
  </si>
  <si>
    <t>KOKONAISINDEKSI</t>
  </si>
  <si>
    <t>Käytetty diskonttokorko:</t>
  </si>
  <si>
    <t>Vuokra-aika</t>
  </si>
  <si>
    <t>Kuluttajahintaindeksi 2005-2023 vuosittain (Tilastokeskus)</t>
  </si>
  <si>
    <t>Vihreiden solujen arvoja voi muuttaa</t>
  </si>
  <si>
    <t>https://stat.fi/tilasto/khi</t>
  </si>
  <si>
    <t xml:space="preserve">Kuluttajahintaindeksillä korjatun vuotuisen vuokratuoton </t>
  </si>
  <si>
    <t>laskeminen kun vuokra-aikana (25 v)</t>
  </si>
  <si>
    <t>Tuulivoiman tuotantoalueen vuotuiseksi vuokraksi on sovittu 10 000 € vuodessa.</t>
  </si>
  <si>
    <t xml:space="preserve">Vuosivuokra on sidottu kuluttajahintaindeksiin. Alue on vuokrattu tuulivoimayhtiölle 25 vuodeksi. </t>
  </si>
  <si>
    <t>Kuinka suuri on arviolta vuokratuottojen nykyarvo?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</si>
</sst>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Border="0"/>
    <xf numFmtId="0" fontId="20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42" applyNumberFormat="1" applyFont="1" applyFill="1" applyAlignment="1" applyProtection="1"/>
    <xf numFmtId="2" fontId="18" fillId="0" borderId="0" xfId="42" applyNumberFormat="1" applyFill="1" applyAlignment="1" applyProtection="1"/>
    <xf numFmtId="10" fontId="0" fillId="0" borderId="0" xfId="0" applyNumberFormat="1"/>
    <xf numFmtId="0" fontId="19" fillId="0" borderId="10" xfId="42" applyNumberFormat="1" applyFont="1" applyFill="1" applyBorder="1" applyAlignment="1" applyProtection="1"/>
    <xf numFmtId="2" fontId="18" fillId="0" borderId="10" xfId="42" applyNumberFormat="1" applyFill="1" applyBorder="1" applyAlignment="1" applyProtection="1"/>
    <xf numFmtId="0" fontId="0" fillId="0" borderId="10" xfId="0" applyBorder="1"/>
    <xf numFmtId="0" fontId="16" fillId="0" borderId="0" xfId="0" applyFont="1"/>
    <xf numFmtId="10" fontId="0" fillId="0" borderId="10" xfId="0" applyNumberFormat="1" applyBorder="1"/>
    <xf numFmtId="0" fontId="20" fillId="0" borderId="0" xfId="43"/>
    <xf numFmtId="4" fontId="0" fillId="0" borderId="0" xfId="0" applyNumberFormat="1"/>
    <xf numFmtId="0" fontId="16" fillId="0" borderId="10" xfId="0" applyFont="1" applyBorder="1"/>
    <xf numFmtId="4" fontId="6" fillId="2" borderId="0" xfId="6" applyNumberFormat="1"/>
    <xf numFmtId="0" fontId="6" fillId="2" borderId="0" xfId="6"/>
    <xf numFmtId="4" fontId="0" fillId="0" borderId="10" xfId="0" applyNumberFormat="1" applyBorder="1"/>
    <xf numFmtId="10" fontId="6" fillId="2" borderId="0" xfId="6" applyNumberFormat="1"/>
    <xf numFmtId="4" fontId="16" fillId="0" borderId="0" xfId="0" applyNumberFormat="1" applyFont="1"/>
    <xf numFmtId="0" fontId="0" fillId="0" borderId="0" xfId="0" applyBorder="1"/>
    <xf numFmtId="10" fontId="21" fillId="0" borderId="0" xfId="6" applyNumberFormat="1" applyFont="1" applyFill="1"/>
    <xf numFmtId="0" fontId="18" fillId="0" borderId="0" xfId="42" applyNumberFormat="1" applyFont="1" applyFill="1" applyAlignment="1" applyProtection="1"/>
    <xf numFmtId="0" fontId="18" fillId="0" borderId="10" xfId="42" applyNumberFormat="1" applyFont="1" applyFill="1" applyBorder="1" applyAlignment="1" applyProtection="1"/>
    <xf numFmtId="0" fontId="0" fillId="0" borderId="12" xfId="0" applyBorder="1"/>
    <xf numFmtId="0" fontId="16" fillId="0" borderId="11" xfId="0" applyFont="1" applyBorder="1"/>
    <xf numFmtId="4" fontId="0" fillId="0" borderId="13" xfId="0" applyNumberFormat="1" applyBorder="1"/>
    <xf numFmtId="4" fontId="0" fillId="0" borderId="12" xfId="0" applyNumberFormat="1" applyBorder="1"/>
    <xf numFmtId="4" fontId="0" fillId="0" borderId="11" xfId="0" applyNumberFormat="1" applyBorder="1"/>
    <xf numFmtId="4" fontId="16" fillId="0" borderId="12" xfId="0" applyNumberFormat="1" applyFont="1" applyBorder="1"/>
    <xf numFmtId="0" fontId="22" fillId="0" borderId="0" xfId="0" applyFont="1"/>
    <xf numFmtId="0" fontId="0" fillId="0" borderId="0" xfId="0" applyFont="1"/>
    <xf numFmtId="0" fontId="22" fillId="0" borderId="12" xfId="0" applyFont="1" applyBorder="1"/>
    <xf numFmtId="0" fontId="0" fillId="0" borderId="12" xfId="0" applyFont="1" applyBorder="1"/>
  </cellXfs>
  <cellStyles count="44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perlinkki" xfId="43" builtinId="8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 xr:uid="{00000000-0005-0000-0000-000020000000}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.fi/tilasto/kh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zoomScale="130" zoomScaleNormal="130" workbookViewId="0">
      <selection activeCell="P38" sqref="P38"/>
    </sheetView>
  </sheetViews>
  <sheetFormatPr defaultRowHeight="15" x14ac:dyDescent="0.25"/>
  <cols>
    <col min="1" max="1" width="1.7109375" customWidth="1"/>
    <col min="3" max="3" width="19.85546875" customWidth="1"/>
    <col min="4" max="4" width="14.7109375" customWidth="1"/>
    <col min="5" max="5" width="16.5703125" customWidth="1"/>
    <col min="7" max="7" width="6.85546875" customWidth="1"/>
    <col min="8" max="8" width="12" customWidth="1"/>
    <col min="9" max="9" width="10.85546875" customWidth="1"/>
  </cols>
  <sheetData>
    <row r="1" spans="2:8" ht="18.75" x14ac:dyDescent="0.3">
      <c r="B1" s="27" t="s">
        <v>39</v>
      </c>
    </row>
    <row r="2" spans="2:8" ht="18.75" x14ac:dyDescent="0.3">
      <c r="B2" s="27" t="s">
        <v>40</v>
      </c>
    </row>
    <row r="3" spans="2:8" ht="18.75" x14ac:dyDescent="0.3">
      <c r="B3" s="27" t="s">
        <v>41</v>
      </c>
    </row>
    <row r="4" spans="2:8" ht="18.75" x14ac:dyDescent="0.3">
      <c r="B4" s="27"/>
    </row>
    <row r="5" spans="2:8" s="28" customFormat="1" ht="24.75" customHeight="1" x14ac:dyDescent="0.3">
      <c r="B5" s="27" t="s">
        <v>34</v>
      </c>
      <c r="G5" t="s">
        <v>23</v>
      </c>
      <c r="H5" s="9" t="s">
        <v>36</v>
      </c>
    </row>
    <row r="6" spans="2:8" x14ac:dyDescent="0.25">
      <c r="B6" s="11" t="s">
        <v>20</v>
      </c>
      <c r="C6" s="11"/>
      <c r="D6" s="11" t="s">
        <v>21</v>
      </c>
      <c r="E6" s="11" t="s">
        <v>22</v>
      </c>
    </row>
    <row r="7" spans="2:8" x14ac:dyDescent="0.25">
      <c r="B7" s="1" t="s">
        <v>0</v>
      </c>
      <c r="C7" s="19" t="s">
        <v>31</v>
      </c>
      <c r="D7" s="2">
        <v>100</v>
      </c>
    </row>
    <row r="8" spans="2:8" x14ac:dyDescent="0.25">
      <c r="B8" s="1" t="s">
        <v>1</v>
      </c>
      <c r="C8" s="19" t="s">
        <v>31</v>
      </c>
      <c r="D8" s="2">
        <v>101.56</v>
      </c>
      <c r="E8" s="3">
        <f>(D8-D7)/D7</f>
        <v>1.5600000000000024E-2</v>
      </c>
    </row>
    <row r="9" spans="2:8" x14ac:dyDescent="0.25">
      <c r="B9" s="1" t="s">
        <v>2</v>
      </c>
      <c r="C9" s="19" t="s">
        <v>31</v>
      </c>
      <c r="D9" s="2">
        <v>104.11</v>
      </c>
      <c r="E9" s="3">
        <f t="shared" ref="E9:E25" si="0">(D9-D8)/D8</f>
        <v>2.5108310358408794E-2</v>
      </c>
    </row>
    <row r="10" spans="2:8" x14ac:dyDescent="0.25">
      <c r="B10" s="1" t="s">
        <v>3</v>
      </c>
      <c r="C10" s="19" t="s">
        <v>31</v>
      </c>
      <c r="D10" s="2">
        <v>108.34</v>
      </c>
      <c r="E10" s="3">
        <f t="shared" si="0"/>
        <v>4.0630102775910136E-2</v>
      </c>
    </row>
    <row r="11" spans="2:8" x14ac:dyDescent="0.25">
      <c r="B11" s="1" t="s">
        <v>4</v>
      </c>
      <c r="C11" s="19" t="s">
        <v>31</v>
      </c>
      <c r="D11" s="2">
        <v>108.34</v>
      </c>
      <c r="E11" s="3">
        <f t="shared" si="0"/>
        <v>0</v>
      </c>
    </row>
    <row r="12" spans="2:8" x14ac:dyDescent="0.25">
      <c r="B12" s="1" t="s">
        <v>5</v>
      </c>
      <c r="C12" s="19" t="s">
        <v>31</v>
      </c>
      <c r="D12" s="2">
        <v>109.67</v>
      </c>
      <c r="E12" s="3">
        <f t="shared" si="0"/>
        <v>1.2276167620454109E-2</v>
      </c>
    </row>
    <row r="13" spans="2:8" x14ac:dyDescent="0.25">
      <c r="B13" s="1" t="s">
        <v>6</v>
      </c>
      <c r="C13" s="19" t="s">
        <v>31</v>
      </c>
      <c r="D13" s="2">
        <v>113.46</v>
      </c>
      <c r="E13" s="3">
        <f t="shared" si="0"/>
        <v>3.4558220114890049E-2</v>
      </c>
    </row>
    <row r="14" spans="2:8" x14ac:dyDescent="0.25">
      <c r="B14" s="1" t="s">
        <v>7</v>
      </c>
      <c r="C14" s="19" t="s">
        <v>31</v>
      </c>
      <c r="D14" s="2">
        <v>116.65</v>
      </c>
      <c r="E14" s="3">
        <f t="shared" si="0"/>
        <v>2.8115635466243717E-2</v>
      </c>
    </row>
    <row r="15" spans="2:8" x14ac:dyDescent="0.25">
      <c r="B15" s="1" t="s">
        <v>8</v>
      </c>
      <c r="C15" s="19" t="s">
        <v>31</v>
      </c>
      <c r="D15" s="2">
        <v>118.37</v>
      </c>
      <c r="E15" s="3">
        <f t="shared" si="0"/>
        <v>1.4744963566223736E-2</v>
      </c>
    </row>
    <row r="16" spans="2:8" x14ac:dyDescent="0.25">
      <c r="B16" s="1" t="s">
        <v>9</v>
      </c>
      <c r="C16" s="19" t="s">
        <v>31</v>
      </c>
      <c r="D16" s="2">
        <v>119.61</v>
      </c>
      <c r="E16" s="3">
        <f t="shared" si="0"/>
        <v>1.0475627270423206E-2</v>
      </c>
    </row>
    <row r="17" spans="2:13" x14ac:dyDescent="0.25">
      <c r="B17" s="1" t="s">
        <v>10</v>
      </c>
      <c r="C17" s="19" t="s">
        <v>31</v>
      </c>
      <c r="D17" s="2">
        <v>119.36</v>
      </c>
      <c r="E17" s="3">
        <f t="shared" si="0"/>
        <v>-2.0901262436251152E-3</v>
      </c>
    </row>
    <row r="18" spans="2:13" x14ac:dyDescent="0.25">
      <c r="B18" s="1" t="s">
        <v>11</v>
      </c>
      <c r="C18" s="19" t="s">
        <v>31</v>
      </c>
      <c r="D18" s="2">
        <v>119.78</v>
      </c>
      <c r="E18" s="3">
        <f t="shared" si="0"/>
        <v>3.5187667560321861E-3</v>
      </c>
    </row>
    <row r="19" spans="2:13" x14ac:dyDescent="0.25">
      <c r="B19" s="1" t="s">
        <v>12</v>
      </c>
      <c r="C19" s="19" t="s">
        <v>31</v>
      </c>
      <c r="D19" s="2">
        <v>120.69</v>
      </c>
      <c r="E19" s="3">
        <f t="shared" si="0"/>
        <v>7.5972616463516164E-3</v>
      </c>
    </row>
    <row r="20" spans="2:13" x14ac:dyDescent="0.25">
      <c r="B20" s="1" t="s">
        <v>13</v>
      </c>
      <c r="C20" s="19" t="s">
        <v>31</v>
      </c>
      <c r="D20" s="2">
        <v>122</v>
      </c>
      <c r="E20" s="3">
        <f t="shared" si="0"/>
        <v>1.0854254702129442E-2</v>
      </c>
    </row>
    <row r="21" spans="2:13" x14ac:dyDescent="0.25">
      <c r="B21" s="1" t="s">
        <v>14</v>
      </c>
      <c r="C21" s="19" t="s">
        <v>31</v>
      </c>
      <c r="D21" s="2">
        <v>123.25</v>
      </c>
      <c r="E21" s="3">
        <f t="shared" si="0"/>
        <v>1.0245901639344262E-2</v>
      </c>
    </row>
    <row r="22" spans="2:13" x14ac:dyDescent="0.25">
      <c r="B22" s="1" t="s">
        <v>15</v>
      </c>
      <c r="C22" s="19" t="s">
        <v>31</v>
      </c>
      <c r="D22" s="2">
        <v>123.6</v>
      </c>
      <c r="E22" s="3">
        <f t="shared" si="0"/>
        <v>2.8397565922920432E-3</v>
      </c>
    </row>
    <row r="23" spans="2:13" x14ac:dyDescent="0.25">
      <c r="B23" s="1" t="s">
        <v>16</v>
      </c>
      <c r="C23" s="19" t="s">
        <v>31</v>
      </c>
      <c r="D23" s="2">
        <v>126.32</v>
      </c>
      <c r="E23" s="3">
        <f t="shared" si="0"/>
        <v>2.2006472491909377E-2</v>
      </c>
    </row>
    <row r="24" spans="2:13" x14ac:dyDescent="0.25">
      <c r="B24" s="1" t="s">
        <v>17</v>
      </c>
      <c r="C24" s="19" t="s">
        <v>31</v>
      </c>
      <c r="D24" s="2">
        <v>135.31</v>
      </c>
      <c r="E24" s="3">
        <f t="shared" si="0"/>
        <v>7.1168461051298371E-2</v>
      </c>
      <c r="G24" s="13"/>
      <c r="H24" t="s">
        <v>35</v>
      </c>
    </row>
    <row r="25" spans="2:13" x14ac:dyDescent="0.25">
      <c r="B25" s="4" t="s">
        <v>18</v>
      </c>
      <c r="C25" s="20" t="s">
        <v>31</v>
      </c>
      <c r="D25" s="5">
        <v>143.77000000000001</v>
      </c>
      <c r="E25" s="8">
        <f t="shared" si="0"/>
        <v>6.2523095114921351E-2</v>
      </c>
    </row>
    <row r="26" spans="2:13" x14ac:dyDescent="0.25">
      <c r="B26" s="7" t="s">
        <v>19</v>
      </c>
      <c r="E26" s="18">
        <f>AVERAGE(E8:E25)</f>
        <v>2.0565159495733738E-2</v>
      </c>
      <c r="G26" s="15">
        <f>E26</f>
        <v>2.0565159495733738E-2</v>
      </c>
    </row>
    <row r="28" spans="2:13" x14ac:dyDescent="0.25">
      <c r="H28" s="21"/>
    </row>
    <row r="29" spans="2:13" ht="18.75" x14ac:dyDescent="0.3">
      <c r="B29" s="27" t="s">
        <v>37</v>
      </c>
      <c r="C29" s="28"/>
      <c r="D29" s="28"/>
      <c r="E29" s="28"/>
      <c r="F29" s="28"/>
      <c r="G29" s="28"/>
      <c r="H29" s="29" t="s">
        <v>29</v>
      </c>
      <c r="I29" s="28"/>
      <c r="J29" s="28"/>
      <c r="K29" s="28"/>
      <c r="L29" s="28"/>
      <c r="M29" s="28"/>
    </row>
    <row r="30" spans="2:13" ht="18.75" x14ac:dyDescent="0.3">
      <c r="B30" s="27" t="s">
        <v>38</v>
      </c>
      <c r="C30" s="28"/>
      <c r="D30" s="28"/>
      <c r="E30" s="28"/>
      <c r="F30" s="28"/>
      <c r="G30" s="28"/>
      <c r="H30" s="30"/>
      <c r="I30" s="28"/>
      <c r="J30" s="28"/>
      <c r="K30" s="28"/>
      <c r="L30" s="28"/>
      <c r="M30" s="28"/>
    </row>
    <row r="31" spans="2:13" x14ac:dyDescent="0.25">
      <c r="B31" t="s">
        <v>24</v>
      </c>
      <c r="D31" s="12">
        <v>10000</v>
      </c>
      <c r="E31" t="s">
        <v>25</v>
      </c>
      <c r="H31" s="21" t="s">
        <v>32</v>
      </c>
      <c r="J31" s="13">
        <v>5</v>
      </c>
      <c r="K31" t="s">
        <v>27</v>
      </c>
    </row>
    <row r="32" spans="2:13" x14ac:dyDescent="0.25">
      <c r="D32" s="10"/>
      <c r="H32" s="21"/>
    </row>
    <row r="33" spans="2:13" x14ac:dyDescent="0.25">
      <c r="B33" s="11" t="s">
        <v>20</v>
      </c>
      <c r="C33" s="11" t="s">
        <v>33</v>
      </c>
      <c r="D33" s="11" t="s">
        <v>26</v>
      </c>
      <c r="E33" s="11"/>
      <c r="F33" s="11"/>
      <c r="G33" s="11"/>
      <c r="H33" s="22" t="s">
        <v>28</v>
      </c>
      <c r="I33" s="11"/>
      <c r="J33" s="6"/>
      <c r="K33" s="6"/>
      <c r="L33" s="6"/>
      <c r="M33" s="6"/>
    </row>
    <row r="34" spans="2:13" x14ac:dyDescent="0.25">
      <c r="B34" s="7">
        <v>2024</v>
      </c>
      <c r="C34">
        <v>0</v>
      </c>
      <c r="D34" s="10">
        <f>D31</f>
        <v>10000</v>
      </c>
      <c r="H34" s="23">
        <f>D34</f>
        <v>10000</v>
      </c>
    </row>
    <row r="35" spans="2:13" x14ac:dyDescent="0.25">
      <c r="B35" s="7">
        <f>B34+1</f>
        <v>2025</v>
      </c>
      <c r="C35">
        <f>C34+1</f>
        <v>1</v>
      </c>
      <c r="D35" s="10">
        <f>D34+($G$26*D34)</f>
        <v>10205.651594957337</v>
      </c>
      <c r="H35" s="24">
        <f t="shared" ref="H35:H58" si="1">D35*1/POWER((1+($J$31/100)),C35)</f>
        <v>9719.6681856736541</v>
      </c>
    </row>
    <row r="36" spans="2:13" x14ac:dyDescent="0.25">
      <c r="B36" s="7">
        <f t="shared" ref="B36:B58" si="2">B35+1</f>
        <v>2026</v>
      </c>
      <c r="C36">
        <f t="shared" ref="C36:C58" si="3">C35+1</f>
        <v>2</v>
      </c>
      <c r="D36" s="10">
        <f>D35+($G$26*D35)</f>
        <v>10415.532447765523</v>
      </c>
      <c r="H36" s="24">
        <f t="shared" si="1"/>
        <v>9447.1949639596587</v>
      </c>
    </row>
    <row r="37" spans="2:13" x14ac:dyDescent="0.25">
      <c r="B37" s="7">
        <f t="shared" si="2"/>
        <v>2027</v>
      </c>
      <c r="C37">
        <f t="shared" si="3"/>
        <v>3</v>
      </c>
      <c r="D37" s="10">
        <f t="shared" ref="D37:D57" si="4">D36+($G$26*D36)</f>
        <v>10629.729533786811</v>
      </c>
      <c r="H37" s="24">
        <f t="shared" si="1"/>
        <v>9182.3600335055053</v>
      </c>
    </row>
    <row r="38" spans="2:13" x14ac:dyDescent="0.25">
      <c r="B38" s="7">
        <f t="shared" si="2"/>
        <v>2028</v>
      </c>
      <c r="C38">
        <f t="shared" si="3"/>
        <v>4</v>
      </c>
      <c r="D38" s="10">
        <f t="shared" si="4"/>
        <v>10848.331617045647</v>
      </c>
      <c r="H38" s="24">
        <f t="shared" si="1"/>
        <v>8924.9492687064721</v>
      </c>
    </row>
    <row r="39" spans="2:13" x14ac:dyDescent="0.25">
      <c r="B39" s="7">
        <f t="shared" si="2"/>
        <v>2029</v>
      </c>
      <c r="C39">
        <f t="shared" si="3"/>
        <v>5</v>
      </c>
      <c r="D39" s="10">
        <f t="shared" si="4"/>
        <v>11071.429287012803</v>
      </c>
      <c r="H39" s="24">
        <f t="shared" si="1"/>
        <v>8674.7545465797648</v>
      </c>
    </row>
    <row r="40" spans="2:13" x14ac:dyDescent="0.25">
      <c r="B40" s="7">
        <f t="shared" si="2"/>
        <v>2030</v>
      </c>
      <c r="C40">
        <f t="shared" si="3"/>
        <v>6</v>
      </c>
      <c r="D40" s="10">
        <f t="shared" si="4"/>
        <v>11299.11499614596</v>
      </c>
      <c r="H40" s="24">
        <f t="shared" si="1"/>
        <v>8431.5735784919252</v>
      </c>
    </row>
    <row r="41" spans="2:13" x14ac:dyDescent="0.25">
      <c r="B41" s="7">
        <f t="shared" si="2"/>
        <v>2031</v>
      </c>
      <c r="C41">
        <f t="shared" si="3"/>
        <v>7</v>
      </c>
      <c r="D41" s="10">
        <f t="shared" si="4"/>
        <v>11531.483098202338</v>
      </c>
      <c r="H41" s="24">
        <f t="shared" si="1"/>
        <v>8195.209746603452</v>
      </c>
    </row>
    <row r="42" spans="2:13" x14ac:dyDescent="0.25">
      <c r="B42" s="7">
        <f t="shared" si="2"/>
        <v>2032</v>
      </c>
      <c r="C42">
        <f t="shared" si="3"/>
        <v>8</v>
      </c>
      <c r="D42" s="10">
        <f t="shared" si="4"/>
        <v>11768.629887339226</v>
      </c>
      <c r="H42" s="24">
        <f t="shared" si="1"/>
        <v>7965.4719448984224</v>
      </c>
    </row>
    <row r="43" spans="2:13" x14ac:dyDescent="0.25">
      <c r="B43" s="7">
        <f t="shared" si="2"/>
        <v>2033</v>
      </c>
      <c r="C43">
        <f t="shared" si="3"/>
        <v>9</v>
      </c>
      <c r="D43" s="10">
        <f t="shared" si="4"/>
        <v>12010.653638018617</v>
      </c>
      <c r="H43" s="24">
        <f t="shared" si="1"/>
        <v>7742.1744246705248</v>
      </c>
    </row>
    <row r="44" spans="2:13" x14ac:dyDescent="0.25">
      <c r="B44" s="7">
        <f t="shared" si="2"/>
        <v>2034</v>
      </c>
      <c r="C44">
        <f t="shared" si="3"/>
        <v>10</v>
      </c>
      <c r="D44" s="10">
        <f t="shared" si="4"/>
        <v>12257.654645732484</v>
      </c>
      <c r="H44" s="24">
        <f t="shared" si="1"/>
        <v>7525.1366443406323</v>
      </c>
    </row>
    <row r="45" spans="2:13" x14ac:dyDescent="0.25">
      <c r="B45" s="7">
        <f t="shared" si="2"/>
        <v>2035</v>
      </c>
      <c r="C45">
        <f t="shared" si="3"/>
        <v>11</v>
      </c>
      <c r="D45" s="10">
        <f t="shared" si="4"/>
        <v>12509.735268565593</v>
      </c>
      <c r="H45" s="24">
        <f t="shared" si="1"/>
        <v>7314.183123484464</v>
      </c>
    </row>
    <row r="46" spans="2:13" x14ac:dyDescent="0.25">
      <c r="B46" s="7">
        <f t="shared" si="2"/>
        <v>2036</v>
      </c>
      <c r="C46">
        <f t="shared" si="3"/>
        <v>12</v>
      </c>
      <c r="D46" s="10">
        <f t="shared" si="4"/>
        <v>12766.999969613051</v>
      </c>
      <c r="H46" s="24">
        <f t="shared" si="1"/>
        <v>7109.1433009523116</v>
      </c>
    </row>
    <row r="47" spans="2:13" x14ac:dyDescent="0.25">
      <c r="B47" s="7">
        <f t="shared" si="2"/>
        <v>2037</v>
      </c>
      <c r="C47">
        <f t="shared" si="3"/>
        <v>13</v>
      </c>
      <c r="D47" s="10">
        <f t="shared" si="4"/>
        <v>13029.555360270171</v>
      </c>
      <c r="H47" s="24">
        <f t="shared" si="1"/>
        <v>6909.8513969661162</v>
      </c>
    </row>
    <row r="48" spans="2:13" x14ac:dyDescent="0.25">
      <c r="B48" s="7">
        <f t="shared" si="2"/>
        <v>2038</v>
      </c>
      <c r="C48">
        <f t="shared" si="3"/>
        <v>14</v>
      </c>
      <c r="D48" s="10">
        <f t="shared" si="4"/>
        <v>13297.510244412621</v>
      </c>
      <c r="H48" s="24">
        <f t="shared" si="1"/>
        <v>6716.1462790824235</v>
      </c>
    </row>
    <row r="49" spans="1:9" x14ac:dyDescent="0.25">
      <c r="B49" s="7">
        <f t="shared" si="2"/>
        <v>2039</v>
      </c>
      <c r="C49">
        <f t="shared" si="3"/>
        <v>15</v>
      </c>
      <c r="D49" s="10">
        <f t="shared" si="4"/>
        <v>13570.97566348512</v>
      </c>
      <c r="H49" s="24">
        <f t="shared" si="1"/>
        <v>6527.871331912791</v>
      </c>
    </row>
    <row r="50" spans="1:9" x14ac:dyDescent="0.25">
      <c r="B50" s="7">
        <f t="shared" si="2"/>
        <v>2040</v>
      </c>
      <c r="C50">
        <f t="shared" si="3"/>
        <v>16</v>
      </c>
      <c r="D50" s="10">
        <f t="shared" si="4"/>
        <v>13850.064942517412</v>
      </c>
      <c r="H50" s="24">
        <f t="shared" si="1"/>
        <v>6344.8743304963864</v>
      </c>
    </row>
    <row r="51" spans="1:9" x14ac:dyDescent="0.25">
      <c r="B51" s="7">
        <f t="shared" si="2"/>
        <v>2041</v>
      </c>
      <c r="C51">
        <f t="shared" si="3"/>
        <v>17</v>
      </c>
      <c r="D51" s="10">
        <f t="shared" si="4"/>
        <v>14134.893737086553</v>
      </c>
      <c r="H51" s="24">
        <f t="shared" si="1"/>
        <v>6167.0073172223156</v>
      </c>
    </row>
    <row r="52" spans="1:9" x14ac:dyDescent="0.25">
      <c r="B52" s="7">
        <f t="shared" si="2"/>
        <v>2042</v>
      </c>
      <c r="C52">
        <f t="shared" si="3"/>
        <v>18</v>
      </c>
      <c r="D52" s="10">
        <f t="shared" si="4"/>
        <v>14425.580081244987</v>
      </c>
      <c r="H52" s="24">
        <f t="shared" si="1"/>
        <v>5994.1264822022376</v>
      </c>
    </row>
    <row r="53" spans="1:9" x14ac:dyDescent="0.25">
      <c r="B53" s="7">
        <f t="shared" si="2"/>
        <v>2043</v>
      </c>
      <c r="C53">
        <f t="shared" si="3"/>
        <v>19</v>
      </c>
      <c r="D53" s="10">
        <f t="shared" si="4"/>
        <v>14722.24443643427</v>
      </c>
      <c r="H53" s="24">
        <f t="shared" si="1"/>
        <v>5826.0920469965031</v>
      </c>
    </row>
    <row r="54" spans="1:9" x14ac:dyDescent="0.25">
      <c r="B54" s="7">
        <f t="shared" si="2"/>
        <v>2044</v>
      </c>
      <c r="C54">
        <f t="shared" si="3"/>
        <v>20</v>
      </c>
      <c r="D54" s="10">
        <f t="shared" si="4"/>
        <v>15025.00974140472</v>
      </c>
      <c r="H54" s="24">
        <f t="shared" si="1"/>
        <v>5662.7681515998211</v>
      </c>
    </row>
    <row r="55" spans="1:9" x14ac:dyDescent="0.25">
      <c r="B55" s="7">
        <f t="shared" si="2"/>
        <v>2045</v>
      </c>
      <c r="C55">
        <f t="shared" si="3"/>
        <v>21</v>
      </c>
      <c r="D55" s="10">
        <f t="shared" si="4"/>
        <v>15334.001463161661</v>
      </c>
      <c r="H55" s="24">
        <f t="shared" si="1"/>
        <v>5504.0227445950795</v>
      </c>
    </row>
    <row r="56" spans="1:9" x14ac:dyDescent="0.25">
      <c r="B56" s="7">
        <f t="shared" si="2"/>
        <v>2046</v>
      </c>
      <c r="C56">
        <f t="shared" si="3"/>
        <v>22</v>
      </c>
      <c r="D56" s="10">
        <f t="shared" si="4"/>
        <v>15649.347648959396</v>
      </c>
      <c r="H56" s="24">
        <f t="shared" si="1"/>
        <v>5349.7274763864989</v>
      </c>
    </row>
    <row r="57" spans="1:9" x14ac:dyDescent="0.25">
      <c r="B57" s="7">
        <f t="shared" si="2"/>
        <v>2047</v>
      </c>
      <c r="C57">
        <f t="shared" si="3"/>
        <v>23</v>
      </c>
      <c r="D57" s="10">
        <f t="shared" si="4"/>
        <v>15971.178979364431</v>
      </c>
      <c r="H57" s="24">
        <f t="shared" si="1"/>
        <v>5199.7575954258045</v>
      </c>
    </row>
    <row r="58" spans="1:9" x14ac:dyDescent="0.25">
      <c r="B58" s="11">
        <f t="shared" si="2"/>
        <v>2048</v>
      </c>
      <c r="C58" s="6">
        <f t="shared" si="3"/>
        <v>24</v>
      </c>
      <c r="D58" s="14">
        <f>D57+($G$26*D57)</f>
        <v>16299.62882240997</v>
      </c>
      <c r="E58" s="6"/>
      <c r="F58" s="6"/>
      <c r="G58" s="6"/>
      <c r="H58" s="25">
        <f t="shared" si="1"/>
        <v>5053.9918473475145</v>
      </c>
      <c r="I58" s="6"/>
    </row>
    <row r="59" spans="1:9" x14ac:dyDescent="0.25">
      <c r="A59" s="17"/>
      <c r="B59" s="7" t="s">
        <v>30</v>
      </c>
      <c r="C59" s="7"/>
      <c r="D59" s="16">
        <f>SUM(D34:D58)</f>
        <v>322624.93710493669</v>
      </c>
      <c r="E59" s="7"/>
      <c r="F59" s="7"/>
      <c r="G59" s="7"/>
      <c r="H59" s="26">
        <f>SUM(H34:H58)</f>
        <v>181488.05676210023</v>
      </c>
      <c r="I59" s="7"/>
    </row>
    <row r="60" spans="1:9" x14ac:dyDescent="0.25">
      <c r="H60" s="16"/>
      <c r="I60" s="7"/>
    </row>
  </sheetData>
  <hyperlinks>
    <hyperlink ref="H5" r:id="rId1" xr:uid="{19F7C620-59FE-498F-B1D3-F9283D4178C3}"/>
  </hyperlinks>
  <pageMargins left="0.7" right="0.7" top="0.75" bottom="0.75" header="0.3" footer="0.3"/>
  <pageSetup paperSize="9" orientation="portrait" r:id="rId2"/>
  <ignoredErrors>
    <ignoredError sqref="B7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Ärölä Esa</dc:creator>
  <cp:lastModifiedBy>Ärölä Esa</cp:lastModifiedBy>
  <dcterms:created xsi:type="dcterms:W3CDTF">2024-05-20T07:06:53Z</dcterms:created>
  <dcterms:modified xsi:type="dcterms:W3CDTF">2024-05-23T10:38:29Z</dcterms:modified>
</cp:coreProperties>
</file>